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Neri\Dropbox\ANALISI STATISTICA PER LE IMPRESE 2018\SLIDE\"/>
    </mc:Choice>
  </mc:AlternateContent>
  <bookViews>
    <workbookView xWindow="0" yWindow="0" windowWidth="28800" windowHeight="13125"/>
  </bookViews>
  <sheets>
    <sheet name="STIMA O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5" i="1"/>
  <c r="G41" i="1"/>
  <c r="G33" i="1"/>
  <c r="J20" i="1"/>
  <c r="J11" i="1"/>
  <c r="J12" i="1"/>
  <c r="J13" i="1"/>
  <c r="J14" i="1"/>
  <c r="J15" i="1"/>
  <c r="J16" i="1"/>
  <c r="J17" i="1"/>
  <c r="J18" i="1"/>
  <c r="J19" i="1"/>
  <c r="J10" i="1"/>
  <c r="I11" i="1"/>
  <c r="I12" i="1"/>
  <c r="I13" i="1"/>
  <c r="I14" i="1"/>
  <c r="I15" i="1"/>
  <c r="I16" i="1"/>
  <c r="I17" i="1"/>
  <c r="I18" i="1"/>
  <c r="I19" i="1"/>
  <c r="I10" i="1"/>
  <c r="H11" i="1"/>
  <c r="H12" i="1"/>
  <c r="H13" i="1"/>
  <c r="H14" i="1"/>
  <c r="H15" i="1"/>
  <c r="H16" i="1"/>
  <c r="H17" i="1"/>
  <c r="H18" i="1"/>
  <c r="H19" i="1"/>
  <c r="H10" i="1"/>
  <c r="G27" i="1"/>
  <c r="G25" i="1"/>
  <c r="G20" i="1"/>
  <c r="G11" i="1"/>
  <c r="G12" i="1"/>
  <c r="G13" i="1"/>
  <c r="G14" i="1"/>
  <c r="G15" i="1"/>
  <c r="G16" i="1"/>
  <c r="G17" i="1"/>
  <c r="G18" i="1"/>
  <c r="G19" i="1"/>
  <c r="G10" i="1"/>
  <c r="F20" i="1"/>
  <c r="F11" i="1"/>
  <c r="F12" i="1"/>
  <c r="F13" i="1"/>
  <c r="F14" i="1"/>
  <c r="F15" i="1"/>
  <c r="F16" i="1"/>
  <c r="F17" i="1"/>
  <c r="F18" i="1"/>
  <c r="F19" i="1"/>
  <c r="F10" i="1"/>
  <c r="E20" i="1"/>
  <c r="E11" i="1"/>
  <c r="E12" i="1"/>
  <c r="E13" i="1"/>
  <c r="E14" i="1"/>
  <c r="E15" i="1"/>
  <c r="E16" i="1"/>
  <c r="E17" i="1"/>
  <c r="E18" i="1"/>
  <c r="E19" i="1"/>
  <c r="E10" i="1"/>
  <c r="D20" i="1"/>
  <c r="D11" i="1"/>
  <c r="D12" i="1"/>
  <c r="D13" i="1"/>
  <c r="D14" i="1"/>
  <c r="D15" i="1"/>
  <c r="D16" i="1"/>
  <c r="D17" i="1"/>
  <c r="D18" i="1"/>
  <c r="D19" i="1"/>
  <c r="D10" i="1"/>
  <c r="C21" i="1"/>
  <c r="B21" i="1"/>
  <c r="C20" i="1"/>
  <c r="B20" i="1"/>
</calcChain>
</file>

<file path=xl/sharedStrings.xml><?xml version="1.0" encoding="utf-8"?>
<sst xmlns="http://schemas.openxmlformats.org/spreadsheetml/2006/main" count="41" uniqueCount="41">
  <si>
    <t>Obiettivo: stimare la relazione tra il numero di studenti frequentanti i campus universitari  ed il valore delle vendite dei risoranti (di un certo target) vicini ai campus</t>
  </si>
  <si>
    <t>n=10</t>
  </si>
  <si>
    <t>ristoranti</t>
  </si>
  <si>
    <t>X =</t>
  </si>
  <si>
    <t>popolazione di studenti (per 1000)</t>
  </si>
  <si>
    <t>Y=</t>
  </si>
  <si>
    <t>vendite trimestrali (per 1000 $)</t>
  </si>
  <si>
    <t>ristorante (i)</t>
  </si>
  <si>
    <t>scatterplot</t>
  </si>
  <si>
    <t>Studenti (Xi)</t>
  </si>
  <si>
    <t>Vendite (Yi)</t>
  </si>
  <si>
    <t>Xi-Xm</t>
  </si>
  <si>
    <t>Yi-Ym</t>
  </si>
  <si>
    <t>(Xi-Xm)(Yi-Ym)</t>
  </si>
  <si>
    <t>(Xi-Xm)^2</t>
  </si>
  <si>
    <t>Yhat(i)</t>
  </si>
  <si>
    <t>ehat(i)</t>
  </si>
  <si>
    <t>totali</t>
  </si>
  <si>
    <t>media</t>
  </si>
  <si>
    <t>B1hat=</t>
  </si>
  <si>
    <t>B0hat=</t>
  </si>
  <si>
    <t>Yhat=60+5*X</t>
  </si>
  <si>
    <t>ehat(i)^2</t>
  </si>
  <si>
    <t>Shat^2=</t>
  </si>
  <si>
    <t>Supponiamo un valore di X (numerosità degli studenti nel campus)</t>
  </si>
  <si>
    <t>Yhat=60+5*18=</t>
  </si>
  <si>
    <t>se(B1hat)=</t>
  </si>
  <si>
    <t>1-alfa=0.95</t>
  </si>
  <si>
    <t>t(0.025)=</t>
  </si>
  <si>
    <t>CI(low)=</t>
  </si>
  <si>
    <t>CI(up)=</t>
  </si>
  <si>
    <t>STIMA OLS DEI PARAMETRI</t>
  </si>
  <si>
    <t>STIMA DELLA VARIANZA DEL TERMINE DI ERRORE</t>
  </si>
  <si>
    <t>EQUAZIONE DELLA RETTA STIMATA</t>
  </si>
  <si>
    <t>PREVISIONE PUNTUALE</t>
  </si>
  <si>
    <t>COATRUZIONE DELL'INTERVALLO DI CONFIDENZA</t>
  </si>
  <si>
    <t>standard error di B1hat</t>
  </si>
  <si>
    <t xml:space="preserve">estremo inferiore dell'intervallo di confidenza </t>
  </si>
  <si>
    <t xml:space="preserve">estremo superiore dell'intervallo di confidenza </t>
  </si>
  <si>
    <t>valore fissato per X</t>
  </si>
  <si>
    <t>valore previsto per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</si>
</sst>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0" borderId="2" xfId="0" applyFont="1" applyBorder="1"/>
    <xf numFmtId="0" fontId="3" fillId="0" borderId="0" xfId="0" applyFont="1" applyBorder="1"/>
    <xf numFmtId="169" fontId="3" fillId="0" borderId="0" xfId="0" applyNumberFormat="1" applyFont="1" applyBorder="1" applyAlignment="1">
      <alignment horizontal="left"/>
    </xf>
    <xf numFmtId="169" fontId="0" fillId="0" borderId="0" xfId="0" applyNumberFormat="1" applyBorder="1"/>
    <xf numFmtId="169" fontId="3" fillId="0" borderId="0" xfId="0" applyNumberFormat="1" applyFont="1" applyBorder="1"/>
    <xf numFmtId="0" fontId="1" fillId="0" borderId="0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'STIMA OLS'!$C$9</c:f>
              <c:strCache>
                <c:ptCount val="1"/>
                <c:pt idx="0">
                  <c:v>Vendite (Yi)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'STIMA OLS'!$B$10:$B$19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22</c:v>
                </c:pt>
                <c:pt idx="9">
                  <c:v>26</c:v>
                </c:pt>
              </c:numCache>
            </c:numRef>
          </c:xVal>
          <c:yVal>
            <c:numRef>
              <c:f>'STIMA OLS'!$C$10:$C$19</c:f>
              <c:numCache>
                <c:formatCode>General</c:formatCode>
                <c:ptCount val="10"/>
                <c:pt idx="0">
                  <c:v>58</c:v>
                </c:pt>
                <c:pt idx="1">
                  <c:v>105</c:v>
                </c:pt>
                <c:pt idx="2">
                  <c:v>88</c:v>
                </c:pt>
                <c:pt idx="3">
                  <c:v>118</c:v>
                </c:pt>
                <c:pt idx="4">
                  <c:v>117</c:v>
                </c:pt>
                <c:pt idx="5">
                  <c:v>137</c:v>
                </c:pt>
                <c:pt idx="6">
                  <c:v>157</c:v>
                </c:pt>
                <c:pt idx="7">
                  <c:v>169</c:v>
                </c:pt>
                <c:pt idx="8">
                  <c:v>149</c:v>
                </c:pt>
                <c:pt idx="9">
                  <c:v>202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2051248"/>
        <c:axId val="1802039824"/>
      </c:scatterChart>
      <c:valAx>
        <c:axId val="180205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2039824"/>
        <c:crosses val="autoZero"/>
        <c:crossBetween val="midCat"/>
      </c:valAx>
      <c:valAx>
        <c:axId val="180203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2051248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25</xdr:row>
      <xdr:rowOff>171451</xdr:rowOff>
    </xdr:from>
    <xdr:to>
      <xdr:col>4</xdr:col>
      <xdr:colOff>114300</xdr:colOff>
      <xdr:row>39</xdr:row>
      <xdr:rowOff>38101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tabSelected="1" topLeftCell="A27" workbookViewId="0">
      <selection activeCell="H43" sqref="H43"/>
    </sheetView>
  </sheetViews>
  <sheetFormatPr defaultRowHeight="15" x14ac:dyDescent="0.25"/>
  <cols>
    <col min="1" max="1" width="18.28515625" customWidth="1"/>
    <col min="2" max="2" width="16.42578125" customWidth="1"/>
    <col min="3" max="3" width="17.42578125" customWidth="1"/>
    <col min="6" max="6" width="22" customWidth="1"/>
    <col min="7" max="7" width="15.140625" customWidth="1"/>
    <col min="8" max="9" width="11" customWidth="1"/>
    <col min="10" max="10" width="14" customWidth="1"/>
  </cols>
  <sheetData>
    <row r="3" spans="1:17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3.2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3.25" x14ac:dyDescent="0.35">
      <c r="A5" s="1" t="s">
        <v>1</v>
      </c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3.25" x14ac:dyDescent="0.35">
      <c r="A6" s="1" t="s">
        <v>3</v>
      </c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3.25" x14ac:dyDescent="0.35">
      <c r="A7" s="1" t="s">
        <v>5</v>
      </c>
      <c r="B7" s="1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3.2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46.5" x14ac:dyDescent="0.35">
      <c r="A9" s="3" t="s">
        <v>7</v>
      </c>
      <c r="B9" s="3" t="s">
        <v>9</v>
      </c>
      <c r="C9" s="3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2" t="s">
        <v>22</v>
      </c>
      <c r="K9" s="1"/>
      <c r="L9" s="1"/>
      <c r="M9" s="1"/>
      <c r="N9" s="1"/>
      <c r="O9" s="1"/>
      <c r="P9" s="1"/>
      <c r="Q9" s="1"/>
    </row>
    <row r="10" spans="1:17" ht="23.25" x14ac:dyDescent="0.35">
      <c r="A10" s="2">
        <v>1</v>
      </c>
      <c r="B10" s="2">
        <v>2</v>
      </c>
      <c r="C10" s="2">
        <v>58</v>
      </c>
      <c r="D10" s="2">
        <f>B10-$B$21</f>
        <v>-12</v>
      </c>
      <c r="E10" s="2">
        <f>C10-$C$21</f>
        <v>-72</v>
      </c>
      <c r="F10" s="2">
        <f>D10*E10</f>
        <v>864</v>
      </c>
      <c r="G10" s="2">
        <f>D10*D10</f>
        <v>144</v>
      </c>
      <c r="H10" s="2">
        <f>$G$27+$G$25*B10</f>
        <v>70</v>
      </c>
      <c r="I10" s="2">
        <f>C10-H10</f>
        <v>-12</v>
      </c>
      <c r="J10" s="2">
        <f>I10*I10</f>
        <v>144</v>
      </c>
      <c r="K10" s="1"/>
      <c r="L10" s="1"/>
      <c r="M10" s="1"/>
      <c r="N10" s="1"/>
      <c r="O10" s="1"/>
      <c r="P10" s="1"/>
      <c r="Q10" s="1"/>
    </row>
    <row r="11" spans="1:17" ht="23.25" x14ac:dyDescent="0.35">
      <c r="A11" s="2">
        <v>2</v>
      </c>
      <c r="B11" s="2">
        <v>6</v>
      </c>
      <c r="C11" s="2">
        <v>105</v>
      </c>
      <c r="D11" s="2">
        <f t="shared" ref="D11:D19" si="0">B11-$B$21</f>
        <v>-8</v>
      </c>
      <c r="E11" s="2">
        <f t="shared" ref="E11:E19" si="1">C11-$C$21</f>
        <v>-25</v>
      </c>
      <c r="F11" s="2">
        <f t="shared" ref="F11:F19" si="2">D11*E11</f>
        <v>200</v>
      </c>
      <c r="G11" s="2">
        <f t="shared" ref="G11:G19" si="3">D11*D11</f>
        <v>64</v>
      </c>
      <c r="H11" s="2">
        <f t="shared" ref="H11:H19" si="4">$G$27+$G$25*B11</f>
        <v>90</v>
      </c>
      <c r="I11" s="2">
        <f t="shared" ref="I11:I19" si="5">C11-H11</f>
        <v>15</v>
      </c>
      <c r="J11" s="2">
        <f t="shared" ref="J11:J19" si="6">I11*I11</f>
        <v>225</v>
      </c>
      <c r="K11" s="1"/>
      <c r="L11" s="1"/>
      <c r="M11" s="1"/>
      <c r="N11" s="1"/>
      <c r="O11" s="1"/>
      <c r="P11" s="1"/>
      <c r="Q11" s="1"/>
    </row>
    <row r="12" spans="1:17" ht="23.25" x14ac:dyDescent="0.35">
      <c r="A12" s="2">
        <v>3</v>
      </c>
      <c r="B12" s="2">
        <v>8</v>
      </c>
      <c r="C12" s="2">
        <v>88</v>
      </c>
      <c r="D12" s="2">
        <f t="shared" si="0"/>
        <v>-6</v>
      </c>
      <c r="E12" s="2">
        <f t="shared" si="1"/>
        <v>-42</v>
      </c>
      <c r="F12" s="2">
        <f t="shared" si="2"/>
        <v>252</v>
      </c>
      <c r="G12" s="2">
        <f t="shared" si="3"/>
        <v>36</v>
      </c>
      <c r="H12" s="2">
        <f t="shared" si="4"/>
        <v>100</v>
      </c>
      <c r="I12" s="2">
        <f t="shared" si="5"/>
        <v>-12</v>
      </c>
      <c r="J12" s="2">
        <f t="shared" si="6"/>
        <v>144</v>
      </c>
      <c r="K12" s="1"/>
      <c r="L12" s="1"/>
      <c r="M12" s="1"/>
      <c r="N12" s="1"/>
      <c r="O12" s="1"/>
      <c r="P12" s="1"/>
      <c r="Q12" s="1"/>
    </row>
    <row r="13" spans="1:17" ht="23.25" x14ac:dyDescent="0.35">
      <c r="A13" s="2">
        <v>4</v>
      </c>
      <c r="B13" s="2">
        <v>8</v>
      </c>
      <c r="C13" s="2">
        <v>118</v>
      </c>
      <c r="D13" s="2">
        <f t="shared" si="0"/>
        <v>-6</v>
      </c>
      <c r="E13" s="2">
        <f t="shared" si="1"/>
        <v>-12</v>
      </c>
      <c r="F13" s="2">
        <f t="shared" si="2"/>
        <v>72</v>
      </c>
      <c r="G13" s="2">
        <f t="shared" si="3"/>
        <v>36</v>
      </c>
      <c r="H13" s="2">
        <f t="shared" si="4"/>
        <v>100</v>
      </c>
      <c r="I13" s="2">
        <f t="shared" si="5"/>
        <v>18</v>
      </c>
      <c r="J13" s="2">
        <f t="shared" si="6"/>
        <v>324</v>
      </c>
      <c r="K13" s="1"/>
      <c r="L13" s="1"/>
      <c r="M13" s="1"/>
      <c r="N13" s="1"/>
      <c r="O13" s="1"/>
      <c r="P13" s="1"/>
      <c r="Q13" s="1"/>
    </row>
    <row r="14" spans="1:17" ht="23.25" x14ac:dyDescent="0.35">
      <c r="A14" s="2">
        <v>5</v>
      </c>
      <c r="B14" s="2">
        <v>12</v>
      </c>
      <c r="C14" s="2">
        <v>117</v>
      </c>
      <c r="D14" s="2">
        <f t="shared" si="0"/>
        <v>-2</v>
      </c>
      <c r="E14" s="2">
        <f t="shared" si="1"/>
        <v>-13</v>
      </c>
      <c r="F14" s="2">
        <f t="shared" si="2"/>
        <v>26</v>
      </c>
      <c r="G14" s="2">
        <f t="shared" si="3"/>
        <v>4</v>
      </c>
      <c r="H14" s="2">
        <f t="shared" si="4"/>
        <v>120</v>
      </c>
      <c r="I14" s="2">
        <f t="shared" si="5"/>
        <v>-3</v>
      </c>
      <c r="J14" s="2">
        <f t="shared" si="6"/>
        <v>9</v>
      </c>
      <c r="K14" s="1"/>
      <c r="L14" s="1"/>
      <c r="M14" s="1"/>
      <c r="N14" s="1"/>
      <c r="O14" s="1"/>
      <c r="P14" s="1"/>
      <c r="Q14" s="1"/>
    </row>
    <row r="15" spans="1:17" ht="23.25" x14ac:dyDescent="0.35">
      <c r="A15" s="2">
        <v>6</v>
      </c>
      <c r="B15" s="2">
        <v>16</v>
      </c>
      <c r="C15" s="2">
        <v>137</v>
      </c>
      <c r="D15" s="2">
        <f t="shared" si="0"/>
        <v>2</v>
      </c>
      <c r="E15" s="2">
        <f t="shared" si="1"/>
        <v>7</v>
      </c>
      <c r="F15" s="2">
        <f t="shared" si="2"/>
        <v>14</v>
      </c>
      <c r="G15" s="2">
        <f t="shared" si="3"/>
        <v>4</v>
      </c>
      <c r="H15" s="2">
        <f t="shared" si="4"/>
        <v>140</v>
      </c>
      <c r="I15" s="2">
        <f t="shared" si="5"/>
        <v>-3</v>
      </c>
      <c r="J15" s="2">
        <f t="shared" si="6"/>
        <v>9</v>
      </c>
      <c r="K15" s="1"/>
      <c r="L15" s="1"/>
      <c r="M15" s="1"/>
      <c r="N15" s="1"/>
      <c r="O15" s="1"/>
      <c r="P15" s="1"/>
      <c r="Q15" s="1"/>
    </row>
    <row r="16" spans="1:17" ht="23.25" x14ac:dyDescent="0.35">
      <c r="A16" s="2">
        <v>7</v>
      </c>
      <c r="B16" s="2">
        <v>20</v>
      </c>
      <c r="C16" s="2">
        <v>157</v>
      </c>
      <c r="D16" s="2">
        <f t="shared" si="0"/>
        <v>6</v>
      </c>
      <c r="E16" s="2">
        <f t="shared" si="1"/>
        <v>27</v>
      </c>
      <c r="F16" s="2">
        <f t="shared" si="2"/>
        <v>162</v>
      </c>
      <c r="G16" s="2">
        <f t="shared" si="3"/>
        <v>36</v>
      </c>
      <c r="H16" s="2">
        <f t="shared" si="4"/>
        <v>160</v>
      </c>
      <c r="I16" s="2">
        <f t="shared" si="5"/>
        <v>-3</v>
      </c>
      <c r="J16" s="2">
        <f t="shared" si="6"/>
        <v>9</v>
      </c>
      <c r="K16" s="1"/>
      <c r="L16" s="1"/>
      <c r="M16" s="1"/>
      <c r="N16" s="1"/>
      <c r="O16" s="1"/>
      <c r="P16" s="1"/>
      <c r="Q16" s="1"/>
    </row>
    <row r="17" spans="1:17" ht="23.25" x14ac:dyDescent="0.35">
      <c r="A17" s="2">
        <v>8</v>
      </c>
      <c r="B17" s="2">
        <v>20</v>
      </c>
      <c r="C17" s="2">
        <v>169</v>
      </c>
      <c r="D17" s="2">
        <f t="shared" si="0"/>
        <v>6</v>
      </c>
      <c r="E17" s="2">
        <f t="shared" si="1"/>
        <v>39</v>
      </c>
      <c r="F17" s="2">
        <f t="shared" si="2"/>
        <v>234</v>
      </c>
      <c r="G17" s="2">
        <f t="shared" si="3"/>
        <v>36</v>
      </c>
      <c r="H17" s="2">
        <f t="shared" si="4"/>
        <v>160</v>
      </c>
      <c r="I17" s="2">
        <f t="shared" si="5"/>
        <v>9</v>
      </c>
      <c r="J17" s="2">
        <f t="shared" si="6"/>
        <v>81</v>
      </c>
      <c r="K17" s="1"/>
      <c r="L17" s="1"/>
      <c r="M17" s="1"/>
      <c r="N17" s="1"/>
      <c r="O17" s="1"/>
      <c r="P17" s="1"/>
      <c r="Q17" s="1"/>
    </row>
    <row r="18" spans="1:17" ht="23.25" x14ac:dyDescent="0.35">
      <c r="A18" s="2">
        <v>9</v>
      </c>
      <c r="B18" s="2">
        <v>22</v>
      </c>
      <c r="C18" s="2">
        <v>149</v>
      </c>
      <c r="D18" s="2">
        <f t="shared" si="0"/>
        <v>8</v>
      </c>
      <c r="E18" s="2">
        <f t="shared" si="1"/>
        <v>19</v>
      </c>
      <c r="F18" s="2">
        <f t="shared" si="2"/>
        <v>152</v>
      </c>
      <c r="G18" s="2">
        <f t="shared" si="3"/>
        <v>64</v>
      </c>
      <c r="H18" s="2">
        <f t="shared" si="4"/>
        <v>170</v>
      </c>
      <c r="I18" s="2">
        <f t="shared" si="5"/>
        <v>-21</v>
      </c>
      <c r="J18" s="2">
        <f t="shared" si="6"/>
        <v>441</v>
      </c>
      <c r="K18" s="1"/>
      <c r="L18" s="1"/>
      <c r="M18" s="1"/>
      <c r="N18" s="1"/>
      <c r="O18" s="1"/>
      <c r="P18" s="1"/>
      <c r="Q18" s="1"/>
    </row>
    <row r="19" spans="1:17" ht="23.25" x14ac:dyDescent="0.35">
      <c r="A19" s="2">
        <v>10</v>
      </c>
      <c r="B19" s="2">
        <v>26</v>
      </c>
      <c r="C19" s="2">
        <v>202</v>
      </c>
      <c r="D19" s="2">
        <f t="shared" si="0"/>
        <v>12</v>
      </c>
      <c r="E19" s="2">
        <f t="shared" si="1"/>
        <v>72</v>
      </c>
      <c r="F19" s="2">
        <f t="shared" si="2"/>
        <v>864</v>
      </c>
      <c r="G19" s="2">
        <f t="shared" si="3"/>
        <v>144</v>
      </c>
      <c r="H19" s="2">
        <f t="shared" si="4"/>
        <v>190</v>
      </c>
      <c r="I19" s="2">
        <f t="shared" si="5"/>
        <v>12</v>
      </c>
      <c r="J19" s="2">
        <f t="shared" si="6"/>
        <v>144</v>
      </c>
      <c r="K19" s="1"/>
      <c r="L19" s="1"/>
      <c r="M19" s="1"/>
      <c r="N19" s="1"/>
      <c r="O19" s="1"/>
      <c r="P19" s="1"/>
      <c r="Q19" s="1"/>
    </row>
    <row r="20" spans="1:17" ht="23.25" x14ac:dyDescent="0.35">
      <c r="A20" s="4" t="s">
        <v>17</v>
      </c>
      <c r="B20" s="4">
        <f t="shared" ref="B20:G20" si="7">SUM(B10:B19)</f>
        <v>140</v>
      </c>
      <c r="C20" s="4">
        <f t="shared" si="7"/>
        <v>1300</v>
      </c>
      <c r="D20" s="4">
        <f t="shared" si="7"/>
        <v>0</v>
      </c>
      <c r="E20" s="4">
        <f t="shared" si="7"/>
        <v>0</v>
      </c>
      <c r="F20" s="4">
        <f t="shared" si="7"/>
        <v>2840</v>
      </c>
      <c r="G20" s="4">
        <f t="shared" si="7"/>
        <v>568</v>
      </c>
      <c r="H20" s="4"/>
      <c r="I20" s="4"/>
      <c r="J20" s="2">
        <f>SUM(J10:J19)</f>
        <v>1530</v>
      </c>
      <c r="K20" s="1"/>
      <c r="L20" s="1"/>
      <c r="M20" s="1"/>
      <c r="N20" s="1"/>
      <c r="O20" s="1"/>
      <c r="P20" s="1"/>
      <c r="Q20" s="1"/>
    </row>
    <row r="21" spans="1:17" ht="23.25" x14ac:dyDescent="0.35">
      <c r="A21" s="1" t="s">
        <v>18</v>
      </c>
      <c r="B21" s="1">
        <f>B20/A19</f>
        <v>14</v>
      </c>
      <c r="C21" s="1">
        <f>C20/A19</f>
        <v>130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3.2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4" spans="1:17" ht="23.25" x14ac:dyDescent="0.35">
      <c r="F24" s="9" t="s">
        <v>31</v>
      </c>
      <c r="H24" s="6"/>
    </row>
    <row r="25" spans="1:17" ht="23.25" x14ac:dyDescent="0.35">
      <c r="F25" s="6" t="s">
        <v>19</v>
      </c>
      <c r="G25" s="6">
        <f>F20/G20</f>
        <v>5</v>
      </c>
      <c r="H25" s="8"/>
    </row>
    <row r="26" spans="1:17" ht="23.25" x14ac:dyDescent="0.35">
      <c r="F26" s="8"/>
      <c r="G26" s="6"/>
      <c r="H26" s="8"/>
    </row>
    <row r="27" spans="1:17" ht="23.25" x14ac:dyDescent="0.35">
      <c r="F27" s="6" t="s">
        <v>20</v>
      </c>
      <c r="G27" s="6">
        <f>C21-G25*B21</f>
        <v>60</v>
      </c>
      <c r="H27" s="8"/>
    </row>
    <row r="28" spans="1:17" x14ac:dyDescent="0.25">
      <c r="F28" s="8"/>
      <c r="G28" s="8"/>
      <c r="H28" s="8"/>
    </row>
    <row r="29" spans="1:17" x14ac:dyDescent="0.25">
      <c r="F29" s="8"/>
      <c r="G29" s="8"/>
      <c r="H29" s="8"/>
    </row>
    <row r="30" spans="1:17" ht="23.25" x14ac:dyDescent="0.35">
      <c r="F30" s="7" t="s">
        <v>33</v>
      </c>
      <c r="G30" s="8"/>
      <c r="H30" s="8"/>
    </row>
    <row r="31" spans="1:17" ht="23.25" x14ac:dyDescent="0.35">
      <c r="F31" s="6" t="s">
        <v>21</v>
      </c>
      <c r="G31" s="8"/>
      <c r="H31" s="8"/>
    </row>
    <row r="32" spans="1:17" ht="23.25" x14ac:dyDescent="0.35">
      <c r="F32" s="7" t="s">
        <v>32</v>
      </c>
      <c r="G32" s="8"/>
      <c r="H32" s="8"/>
    </row>
    <row r="33" spans="2:9" ht="23.25" x14ac:dyDescent="0.35">
      <c r="F33" s="6" t="s">
        <v>23</v>
      </c>
      <c r="G33" s="6">
        <f>J20/(A19-2)</f>
        <v>191.25</v>
      </c>
      <c r="H33" s="8"/>
    </row>
    <row r="34" spans="2:9" ht="23.25" x14ac:dyDescent="0.35">
      <c r="F34" s="6"/>
      <c r="G34" s="6"/>
      <c r="H34" s="8"/>
    </row>
    <row r="35" spans="2:9" x14ac:dyDescent="0.25">
      <c r="F35" s="8"/>
      <c r="G35" s="8"/>
      <c r="H35" s="8"/>
    </row>
    <row r="36" spans="2:9" ht="23.25" x14ac:dyDescent="0.35">
      <c r="F36" s="7" t="s">
        <v>34</v>
      </c>
      <c r="G36" s="8"/>
      <c r="H36" s="8"/>
      <c r="I36" s="8"/>
    </row>
    <row r="37" spans="2:9" ht="23.25" x14ac:dyDescent="0.35">
      <c r="F37" s="6" t="s">
        <v>24</v>
      </c>
      <c r="G37" s="6"/>
      <c r="H37" s="6"/>
      <c r="I37" s="6"/>
    </row>
    <row r="38" spans="2:9" ht="23.25" x14ac:dyDescent="0.35">
      <c r="F38" s="6"/>
      <c r="G38" s="6"/>
      <c r="H38" s="6"/>
      <c r="I38" s="6"/>
    </row>
    <row r="39" spans="2:9" ht="23.25" x14ac:dyDescent="0.35">
      <c r="F39" s="6">
        <v>18</v>
      </c>
      <c r="G39" s="6" t="s">
        <v>39</v>
      </c>
      <c r="H39" s="6"/>
      <c r="I39" s="6"/>
    </row>
    <row r="40" spans="2:9" ht="23.25" x14ac:dyDescent="0.35">
      <c r="F40" s="6"/>
      <c r="G40" s="6"/>
      <c r="H40" s="6"/>
      <c r="I40" s="6"/>
    </row>
    <row r="41" spans="2:9" ht="23.25" x14ac:dyDescent="0.35">
      <c r="B41" s="1" t="s">
        <v>8</v>
      </c>
      <c r="F41" s="6" t="s">
        <v>25</v>
      </c>
      <c r="G41" s="14">
        <f>G27+G25*F39</f>
        <v>150</v>
      </c>
      <c r="H41" s="6" t="s">
        <v>40</v>
      </c>
      <c r="I41" s="6"/>
    </row>
    <row r="42" spans="2:9" ht="23.25" x14ac:dyDescent="0.35">
      <c r="F42" s="6"/>
      <c r="G42" s="6"/>
      <c r="H42" s="6"/>
      <c r="I42" s="6"/>
    </row>
    <row r="43" spans="2:9" x14ac:dyDescent="0.25">
      <c r="F43" s="8"/>
      <c r="G43" s="8"/>
      <c r="H43" s="8"/>
    </row>
    <row r="44" spans="2:9" ht="23.25" x14ac:dyDescent="0.35">
      <c r="F44" s="7" t="s">
        <v>35</v>
      </c>
      <c r="G44" s="8"/>
      <c r="H44" s="8"/>
    </row>
    <row r="45" spans="2:9" ht="21" x14ac:dyDescent="0.35">
      <c r="F45" s="10" t="s">
        <v>26</v>
      </c>
      <c r="G45" s="11">
        <f>SQRT(G33/G20)</f>
        <v>0.58026523804108177</v>
      </c>
      <c r="H45" s="10" t="s">
        <v>36</v>
      </c>
      <c r="I45" s="5"/>
    </row>
    <row r="46" spans="2:9" ht="21" x14ac:dyDescent="0.35">
      <c r="F46" s="8"/>
      <c r="G46" s="12"/>
      <c r="H46" s="10"/>
      <c r="I46" s="5"/>
    </row>
    <row r="47" spans="2:9" ht="21" x14ac:dyDescent="0.35">
      <c r="F47" s="10" t="s">
        <v>27</v>
      </c>
      <c r="G47" s="13" t="s">
        <v>28</v>
      </c>
      <c r="H47" s="10">
        <v>2.306</v>
      </c>
      <c r="I47" s="5"/>
    </row>
    <row r="48" spans="2:9" ht="21" x14ac:dyDescent="0.35">
      <c r="F48" s="10"/>
      <c r="G48" s="13"/>
      <c r="H48" s="10"/>
      <c r="I48" s="5"/>
    </row>
    <row r="49" spans="6:9" ht="21" x14ac:dyDescent="0.35">
      <c r="F49" s="10" t="s">
        <v>29</v>
      </c>
      <c r="G49" s="11">
        <f>G25-H47*G45</f>
        <v>3.6619083610772654</v>
      </c>
      <c r="H49" s="10" t="s">
        <v>37</v>
      </c>
      <c r="I49" s="5"/>
    </row>
    <row r="50" spans="6:9" ht="21" x14ac:dyDescent="0.35">
      <c r="F50" s="10" t="s">
        <v>30</v>
      </c>
      <c r="G50" s="11">
        <f>G25+H47*G45</f>
        <v>6.3380916389227346</v>
      </c>
      <c r="H50" s="10" t="s">
        <v>38</v>
      </c>
      <c r="I50" s="5"/>
    </row>
    <row r="51" spans="6:9" ht="21" x14ac:dyDescent="0.35">
      <c r="F51" s="10"/>
      <c r="G51" s="10"/>
      <c r="H51" s="8"/>
    </row>
    <row r="52" spans="6:9" ht="21" x14ac:dyDescent="0.35">
      <c r="F52" s="10"/>
      <c r="G52" s="10"/>
      <c r="H52" s="8"/>
    </row>
    <row r="53" spans="6:9" ht="21" x14ac:dyDescent="0.35">
      <c r="F53" s="5"/>
      <c r="G53" s="5"/>
    </row>
    <row r="54" spans="6:9" ht="21" x14ac:dyDescent="0.35">
      <c r="F54" s="5"/>
      <c r="G54" s="5"/>
    </row>
    <row r="55" spans="6:9" ht="21" x14ac:dyDescent="0.35">
      <c r="F55" s="5"/>
      <c r="G55" s="5"/>
    </row>
    <row r="56" spans="6:9" ht="21" x14ac:dyDescent="0.35">
      <c r="F56" s="5"/>
      <c r="G56" s="5"/>
    </row>
    <row r="57" spans="6:9" ht="21" x14ac:dyDescent="0.35">
      <c r="F57" s="5"/>
      <c r="G57" s="5"/>
    </row>
    <row r="58" spans="6:9" ht="21" x14ac:dyDescent="0.35">
      <c r="F58" s="5"/>
      <c r="G58" s="5"/>
    </row>
    <row r="59" spans="6:9" ht="21" x14ac:dyDescent="0.35">
      <c r="F59" s="5"/>
      <c r="G59" s="5"/>
    </row>
    <row r="60" spans="6:9" ht="21" x14ac:dyDescent="0.35">
      <c r="F60" s="5"/>
      <c r="G60" s="5"/>
    </row>
    <row r="61" spans="6:9" ht="21" x14ac:dyDescent="0.35">
      <c r="F61" s="5"/>
      <c r="G6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STIMA OLS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Neri</dc:creator>
  <cp:lastModifiedBy>Laura Neri</cp:lastModifiedBy>
  <dcterms:created xsi:type="dcterms:W3CDTF">2018-03-26T12:26:53Z</dcterms:created>
  <dcterms:modified xsi:type="dcterms:W3CDTF">2018-03-28T13:51:10Z</dcterms:modified>
</cp:coreProperties>
</file>